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tanel_taheste_rmk_ee/Documents/Vana H ketas/Tanel H ketas/Kagu regioon 2026/Karjäärid/Aardla II liivakarjäär/"/>
    </mc:Choice>
  </mc:AlternateContent>
  <xr:revisionPtr revIDLastSave="2" documentId="8_{CF0D380D-4688-48B3-AF09-525ED9C50721}" xr6:coauthVersionLast="47" xr6:coauthVersionMax="47" xr10:uidLastSave="{F228CC08-5D6A-4F58-8C8C-6EB35E742E0A}"/>
  <bookViews>
    <workbookView xWindow="36585" yWindow="6510" windowWidth="28800" windowHeight="15285" xr2:uid="{00000000-000D-0000-FFFF-FFFF00000000}"/>
  </bookViews>
  <sheets>
    <sheet name="lisa1" sheetId="4" r:id="rId1"/>
    <sheet name="arvutused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10" i="1" l="1"/>
  <c r="F11" i="4"/>
  <c r="D7" i="1"/>
  <c r="F7" i="1"/>
  <c r="D8" i="1"/>
  <c r="F8" i="1" s="1"/>
  <c r="D9" i="1"/>
  <c r="F9" i="1"/>
  <c r="F12" i="4"/>
  <c r="F27" i="1"/>
  <c r="F28" i="1"/>
  <c r="D24" i="1"/>
  <c r="F24" i="1"/>
  <c r="D25" i="1"/>
  <c r="F25" i="1"/>
  <c r="F26" i="1"/>
  <c r="F19" i="1"/>
  <c r="F18" i="1"/>
  <c r="F17" i="1"/>
  <c r="F16" i="1"/>
  <c r="F15" i="1"/>
  <c r="F14" i="1"/>
  <c r="F13" i="1"/>
  <c r="F12" i="1"/>
  <c r="F11" i="1"/>
  <c r="F30" i="1" l="1"/>
  <c r="F10" i="4"/>
  <c r="F2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Rainerl</author>
  </authors>
  <commentList>
    <comment ref="A10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Rainerl:</t>
        </r>
        <r>
          <rPr>
            <sz val="8"/>
            <color indexed="81"/>
            <rFont val="Tahoma"/>
            <family val="2"/>
            <charset val="186"/>
          </rPr>
          <t xml:space="preserve">
kui väike objekt, nt 0,1 ha moobilimast, siis vaid 9050 + võsa 0,1 raiumine</t>
        </r>
      </text>
    </comment>
    <comment ref="A11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86"/>
          </rPr>
          <t>Rainerl:</t>
        </r>
        <r>
          <rPr>
            <sz val="8"/>
            <color indexed="81"/>
            <rFont val="Tahoma"/>
            <family val="2"/>
            <charset val="186"/>
          </rPr>
          <t xml:space="preserve">
kui väike objekt, siis seda ei kasuta (0,1 ha moblamast)</t>
        </r>
      </text>
    </comment>
    <comment ref="A12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186"/>
          </rPr>
          <t>Rainerl:</t>
        </r>
        <r>
          <rPr>
            <sz val="8"/>
            <color indexed="81"/>
            <rFont val="Tahoma"/>
            <family val="2"/>
            <charset val="186"/>
          </rPr>
          <t xml:space="preserve">
juhul kui mets on noor/peen ja meie kulud suuremad oluliselt, kui tava LRis</t>
        </r>
      </text>
    </comment>
    <comment ref="A14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186"/>
          </rPr>
          <t>Rainerl:</t>
        </r>
        <r>
          <rPr>
            <sz val="8"/>
            <color indexed="81"/>
            <rFont val="Tahoma"/>
            <family val="2"/>
            <charset val="186"/>
          </rPr>
          <t xml:space="preserve">
juhul kui vaid võsa raiumine</t>
        </r>
      </text>
    </comment>
  </commentList>
</comments>
</file>

<file path=xl/sharedStrings.xml><?xml version="1.0" encoding="utf-8"?>
<sst xmlns="http://schemas.openxmlformats.org/spreadsheetml/2006/main" count="100" uniqueCount="47">
  <si>
    <t>Tööliik</t>
  </si>
  <si>
    <t>Raskuaste</t>
  </si>
  <si>
    <t>Mõõtühik</t>
  </si>
  <si>
    <t>Kogus</t>
  </si>
  <si>
    <t>Ühikuhind</t>
  </si>
  <si>
    <t>Summa</t>
  </si>
  <si>
    <t>tm</t>
  </si>
  <si>
    <t>kuni 600m</t>
  </si>
  <si>
    <t>600-1000m</t>
  </si>
  <si>
    <t>1000+m</t>
  </si>
  <si>
    <t>Võsa raiumine</t>
  </si>
  <si>
    <t>kerge</t>
  </si>
  <si>
    <t>ha</t>
  </si>
  <si>
    <t>keskmine</t>
  </si>
  <si>
    <t>raske</t>
  </si>
  <si>
    <t>väga raske</t>
  </si>
  <si>
    <t>Raidmete ja tüveste kokkuvedu</t>
  </si>
  <si>
    <t>Kändude freesimine</t>
  </si>
  <si>
    <t>Kändude juurimine ja kokkuvedu</t>
  </si>
  <si>
    <t>Töö korraldamise kulud</t>
  </si>
  <si>
    <t>Metsnik</t>
  </si>
  <si>
    <t>km</t>
  </si>
  <si>
    <t>h</t>
  </si>
  <si>
    <t>Praaker</t>
  </si>
  <si>
    <t>Logistik</t>
  </si>
  <si>
    <t>8 sõitu (h+f ja e+t)</t>
  </si>
  <si>
    <r>
      <t>m</t>
    </r>
    <r>
      <rPr>
        <vertAlign val="superscript"/>
        <sz val="10"/>
        <rFont val="Arial"/>
        <family val="2"/>
        <charset val="186"/>
      </rPr>
      <t>3</t>
    </r>
  </si>
  <si>
    <t>Raietehnika kolimine</t>
  </si>
  <si>
    <t>x</t>
  </si>
  <si>
    <t>Alla 30tm</t>
  </si>
  <si>
    <t>Traktori kolimine</t>
  </si>
  <si>
    <t>Võsa</t>
  </si>
  <si>
    <t>Rekaga köksi korjamine</t>
  </si>
  <si>
    <t>kuni 1000m</t>
  </si>
  <si>
    <t>Raiumine</t>
  </si>
  <si>
    <t>KOKKU</t>
  </si>
  <si>
    <t>Hinnaarvutus</t>
  </si>
  <si>
    <t>Raieala juurde:</t>
  </si>
  <si>
    <t>Koostamise kuupäev:</t>
  </si>
  <si>
    <t>Koostaja nimi ja allkiri:</t>
  </si>
  <si>
    <t xml:space="preserve">Raieala lõpetamise tähtaeg: </t>
  </si>
  <si>
    <t>Ühikuhind, €</t>
  </si>
  <si>
    <t>Summa, €</t>
  </si>
  <si>
    <t>Kokkuvedu</t>
  </si>
  <si>
    <t>Tanel Täheste</t>
  </si>
  <si>
    <t>Aardla II liivakarjäär</t>
  </si>
  <si>
    <t>15.03.2026/30.09.2026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</si>
</sst>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_k_r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0"/>
      <name val="Arial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6"/>
      <name val="Arial"/>
      <family val="2"/>
      <charset val="186"/>
    </font>
    <font>
      <sz val="18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sz val="11"/>
      <name val="Calibri"/>
      <family val="2"/>
      <charset val="186"/>
    </font>
    <font>
      <b/>
      <sz val="1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0" fillId="0" borderId="0" xfId="0" applyNumberFormat="1"/>
    <xf numFmtId="4" fontId="0" fillId="0" borderId="0" xfId="0" applyNumberForma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/>
    <xf numFmtId="3" fontId="8" fillId="0" borderId="0" xfId="0" applyNumberFormat="1" applyFont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2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0" fontId="12" fillId="0" borderId="0" xfId="0" applyFont="1"/>
    <xf numFmtId="164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13" fillId="0" borderId="0" xfId="0" applyFont="1"/>
    <xf numFmtId="164" fontId="14" fillId="0" borderId="0" xfId="0" applyNumberFormat="1" applyFont="1"/>
    <xf numFmtId="0" fontId="15" fillId="0" borderId="1" xfId="0" applyFont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workbookViewId="0">
      <selection activeCell="B7" sqref="B7"/>
    </sheetView>
  </sheetViews>
  <sheetFormatPr defaultRowHeight="12.75" x14ac:dyDescent="0.2"/>
  <cols>
    <col min="1" max="1" width="36.140625" bestFit="1" customWidth="1"/>
    <col min="2" max="2" width="10.5703125" customWidth="1"/>
    <col min="3" max="3" width="9.140625" style="12" customWidth="1"/>
    <col min="5" max="5" width="13.28515625" style="2" customWidth="1"/>
    <col min="6" max="6" width="23.42578125" style="3" bestFit="1" customWidth="1"/>
  </cols>
  <sheetData>
    <row r="1" spans="1:9" ht="15.75" x14ac:dyDescent="0.25">
      <c r="A1" s="1"/>
      <c r="D1" s="13"/>
      <c r="E1" s="15"/>
      <c r="F1"/>
    </row>
    <row r="2" spans="1:9" ht="23.25" x14ac:dyDescent="0.35">
      <c r="A2" s="35" t="s">
        <v>36</v>
      </c>
      <c r="B2" s="35"/>
      <c r="C2" s="35"/>
      <c r="D2" s="35"/>
      <c r="E2" s="35"/>
      <c r="F2" s="35"/>
    </row>
    <row r="3" spans="1:9" ht="42.75" customHeight="1" x14ac:dyDescent="0.25">
      <c r="A3" s="23" t="s">
        <v>37</v>
      </c>
      <c r="B3" s="34" t="s">
        <v>45</v>
      </c>
      <c r="C3" s="34"/>
      <c r="D3" s="34"/>
      <c r="E3" s="34"/>
      <c r="F3" s="34"/>
      <c r="I3" s="27"/>
    </row>
    <row r="4" spans="1:9" ht="42.75" customHeight="1" x14ac:dyDescent="0.25">
      <c r="A4" s="23" t="s">
        <v>38</v>
      </c>
      <c r="B4" s="33">
        <v>46083</v>
      </c>
      <c r="C4" s="34"/>
      <c r="D4" s="34"/>
      <c r="E4" s="34"/>
      <c r="F4" s="34"/>
    </row>
    <row r="5" spans="1:9" ht="42.75" customHeight="1" x14ac:dyDescent="0.25">
      <c r="A5" s="23" t="s">
        <v>39</v>
      </c>
      <c r="B5" s="34" t="s">
        <v>44</v>
      </c>
      <c r="C5" s="34"/>
      <c r="D5" s="34"/>
      <c r="E5" s="34"/>
      <c r="F5" s="34"/>
    </row>
    <row r="6" spans="1:9" s="20" customFormat="1" ht="42.75" customHeight="1" x14ac:dyDescent="0.3">
      <c r="A6" s="23" t="s">
        <v>40</v>
      </c>
      <c r="B6" s="33" t="s">
        <v>46</v>
      </c>
      <c r="C6" s="34"/>
      <c r="D6" s="34"/>
      <c r="E6" s="34"/>
      <c r="F6" s="34"/>
    </row>
    <row r="7" spans="1:9" x14ac:dyDescent="0.2">
      <c r="A7" s="1"/>
    </row>
    <row r="8" spans="1:9" x14ac:dyDescent="0.2">
      <c r="A8" s="1"/>
    </row>
    <row r="9" spans="1:9" x14ac:dyDescent="0.2">
      <c r="A9" s="4" t="s">
        <v>0</v>
      </c>
      <c r="B9" s="5" t="s">
        <v>1</v>
      </c>
      <c r="C9" s="16" t="s">
        <v>2</v>
      </c>
      <c r="D9" s="5" t="s">
        <v>3</v>
      </c>
      <c r="E9" s="17" t="s">
        <v>41</v>
      </c>
      <c r="F9" s="18" t="s">
        <v>42</v>
      </c>
    </row>
    <row r="10" spans="1:9" x14ac:dyDescent="0.2">
      <c r="A10" s="4" t="s">
        <v>19</v>
      </c>
      <c r="B10" s="16" t="s">
        <v>28</v>
      </c>
      <c r="C10" s="16" t="s">
        <v>28</v>
      </c>
      <c r="D10" s="16" t="s">
        <v>28</v>
      </c>
      <c r="E10" s="25" t="s">
        <v>28</v>
      </c>
      <c r="F10" s="26">
        <f>+arvutused!F7+arvutused!F8+arvutused!F9</f>
        <v>578.34</v>
      </c>
    </row>
    <row r="11" spans="1:9" x14ac:dyDescent="0.2">
      <c r="A11" s="4" t="s">
        <v>27</v>
      </c>
      <c r="B11" s="16" t="s">
        <v>28</v>
      </c>
      <c r="C11" s="16" t="s">
        <v>28</v>
      </c>
      <c r="D11" s="16" t="s">
        <v>28</v>
      </c>
      <c r="E11" s="25" t="s">
        <v>28</v>
      </c>
      <c r="F11" s="26">
        <f>+arvutused!F10</f>
        <v>652.79999999999995</v>
      </c>
    </row>
    <row r="12" spans="1:9" ht="14.25" x14ac:dyDescent="0.2">
      <c r="A12" s="19" t="s">
        <v>34</v>
      </c>
      <c r="B12" s="16" t="s">
        <v>28</v>
      </c>
      <c r="C12" s="16" t="s">
        <v>26</v>
      </c>
      <c r="D12" s="29">
        <v>1400</v>
      </c>
      <c r="E12" s="25">
        <v>1.28</v>
      </c>
      <c r="F12" s="26">
        <f t="shared" ref="F12:F13" si="0">+E12*D12</f>
        <v>1792</v>
      </c>
    </row>
    <row r="13" spans="1:9" ht="14.25" x14ac:dyDescent="0.2">
      <c r="A13" s="19" t="s">
        <v>43</v>
      </c>
      <c r="B13" s="16" t="s">
        <v>28</v>
      </c>
      <c r="C13" s="16" t="s">
        <v>26</v>
      </c>
      <c r="D13" s="29">
        <v>1400</v>
      </c>
      <c r="E13" s="25">
        <v>0.64</v>
      </c>
      <c r="F13" s="26">
        <f t="shared" si="0"/>
        <v>896</v>
      </c>
    </row>
    <row r="14" spans="1:9" x14ac:dyDescent="0.2">
      <c r="A14" s="30" t="s">
        <v>10</v>
      </c>
      <c r="B14" s="5" t="s">
        <v>11</v>
      </c>
      <c r="C14" s="16" t="s">
        <v>12</v>
      </c>
      <c r="D14" s="5"/>
      <c r="E14" s="25">
        <v>287.60000000000002</v>
      </c>
      <c r="F14" s="26"/>
    </row>
    <row r="15" spans="1:9" x14ac:dyDescent="0.2">
      <c r="A15" s="32"/>
      <c r="B15" s="5" t="s">
        <v>14</v>
      </c>
      <c r="C15" s="16" t="s">
        <v>12</v>
      </c>
      <c r="D15" s="5"/>
      <c r="E15" s="25">
        <v>383.47</v>
      </c>
      <c r="F15" s="26"/>
    </row>
    <row r="16" spans="1:9" x14ac:dyDescent="0.2">
      <c r="A16" s="31"/>
      <c r="B16" s="5" t="s">
        <v>15</v>
      </c>
      <c r="C16" s="16" t="s">
        <v>12</v>
      </c>
      <c r="D16" s="5"/>
      <c r="E16" s="25">
        <v>511.29</v>
      </c>
      <c r="F16" s="26"/>
    </row>
    <row r="17" spans="1:6" ht="14.25" x14ac:dyDescent="0.2">
      <c r="A17" s="30" t="s">
        <v>16</v>
      </c>
      <c r="B17" s="5" t="s">
        <v>33</v>
      </c>
      <c r="C17" s="16" t="s">
        <v>26</v>
      </c>
      <c r="D17" s="5"/>
      <c r="E17" s="25">
        <v>3.83</v>
      </c>
      <c r="F17" s="26"/>
    </row>
    <row r="18" spans="1:6" ht="14.25" x14ac:dyDescent="0.2">
      <c r="A18" s="31"/>
      <c r="B18" s="5" t="s">
        <v>9</v>
      </c>
      <c r="C18" s="16" t="s">
        <v>26</v>
      </c>
      <c r="D18" s="5"/>
      <c r="E18" s="25">
        <v>5.75</v>
      </c>
      <c r="F18" s="26"/>
    </row>
    <row r="19" spans="1:6" x14ac:dyDescent="0.2">
      <c r="A19" s="10" t="s">
        <v>17</v>
      </c>
      <c r="B19" s="16" t="s">
        <v>28</v>
      </c>
      <c r="C19" s="16" t="s">
        <v>12</v>
      </c>
      <c r="D19" s="5"/>
      <c r="E19" s="25">
        <v>639.12</v>
      </c>
      <c r="F19" s="26"/>
    </row>
    <row r="20" spans="1:6" x14ac:dyDescent="0.2">
      <c r="A20" s="10" t="s">
        <v>18</v>
      </c>
      <c r="B20" s="16" t="s">
        <v>28</v>
      </c>
      <c r="C20" s="16" t="s">
        <v>12</v>
      </c>
      <c r="D20" s="5"/>
      <c r="E20" s="25">
        <v>2684.29</v>
      </c>
      <c r="F20" s="26"/>
    </row>
    <row r="21" spans="1:6" x14ac:dyDescent="0.2">
      <c r="E21"/>
      <c r="F21"/>
    </row>
    <row r="22" spans="1:6" x14ac:dyDescent="0.2">
      <c r="A22" s="11"/>
    </row>
    <row r="23" spans="1:6" s="20" customFormat="1" ht="20.25" x14ac:dyDescent="0.3">
      <c r="A23" s="20" t="s">
        <v>35</v>
      </c>
      <c r="C23" s="21"/>
      <c r="E23" s="22"/>
      <c r="F23" s="28">
        <f>SUM(F10:F22)</f>
        <v>3919.14</v>
      </c>
    </row>
  </sheetData>
  <mergeCells count="7">
    <mergeCell ref="A17:A18"/>
    <mergeCell ref="A14:A16"/>
    <mergeCell ref="B6:F6"/>
    <mergeCell ref="A2:F2"/>
    <mergeCell ref="B3:F3"/>
    <mergeCell ref="B4:F4"/>
    <mergeCell ref="B5:F5"/>
  </mergeCells>
  <phoneticPr fontId="2" type="noConversion"/>
  <pageMargins left="0.75" right="0.75" top="1" bottom="1" header="0.5" footer="0.5"/>
  <pageSetup paperSize="9" scale="8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F10" sqref="F10"/>
    </sheetView>
  </sheetViews>
  <sheetFormatPr defaultRowHeight="12.75" x14ac:dyDescent="0.2"/>
  <cols>
    <col min="1" max="1" width="35" bestFit="1" customWidth="1"/>
    <col min="2" max="2" width="17.7109375" bestFit="1" customWidth="1"/>
    <col min="3" max="3" width="8.5703125" bestFit="1" customWidth="1"/>
    <col min="5" max="5" width="9.7109375" style="2" bestFit="1" customWidth="1"/>
    <col min="6" max="6" width="23.42578125" style="3" bestFit="1" customWidth="1"/>
  </cols>
  <sheetData>
    <row r="1" spans="1:6" ht="15.75" x14ac:dyDescent="0.25">
      <c r="A1" s="1"/>
      <c r="D1" s="13"/>
      <c r="F1"/>
    </row>
    <row r="2" spans="1:6" x14ac:dyDescent="0.2">
      <c r="A2" s="1"/>
      <c r="E2"/>
      <c r="F2"/>
    </row>
    <row r="3" spans="1:6" x14ac:dyDescent="0.2">
      <c r="A3" s="1"/>
      <c r="E3"/>
      <c r="F3"/>
    </row>
    <row r="4" spans="1:6" x14ac:dyDescent="0.2">
      <c r="A4" s="1"/>
      <c r="E4"/>
      <c r="F4"/>
    </row>
    <row r="5" spans="1:6" x14ac:dyDescent="0.2">
      <c r="A5" s="1"/>
    </row>
    <row r="6" spans="1:6" x14ac:dyDescent="0.2">
      <c r="A6" s="4" t="s">
        <v>0</v>
      </c>
      <c r="B6" s="5" t="s">
        <v>1</v>
      </c>
      <c r="C6" s="5" t="s">
        <v>2</v>
      </c>
      <c r="D6" s="5" t="s">
        <v>3</v>
      </c>
      <c r="E6" s="6" t="s">
        <v>4</v>
      </c>
      <c r="F6" s="7" t="s">
        <v>5</v>
      </c>
    </row>
    <row r="7" spans="1:6" x14ac:dyDescent="0.2">
      <c r="A7" s="4" t="s">
        <v>19</v>
      </c>
      <c r="B7" s="5" t="s">
        <v>20</v>
      </c>
      <c r="C7" s="5" t="s">
        <v>22</v>
      </c>
      <c r="D7" s="5">
        <f>3+4</f>
        <v>7</v>
      </c>
      <c r="E7" s="24">
        <v>17.260000000000002</v>
      </c>
      <c r="F7" s="24">
        <f>+E7*D7</f>
        <v>120.82000000000001</v>
      </c>
    </row>
    <row r="8" spans="1:6" x14ac:dyDescent="0.2">
      <c r="A8" s="4" t="s">
        <v>19</v>
      </c>
      <c r="B8" s="5" t="s">
        <v>23</v>
      </c>
      <c r="C8" s="5" t="s">
        <v>22</v>
      </c>
      <c r="D8" s="5">
        <f>5*(3+1)</f>
        <v>20</v>
      </c>
      <c r="E8" s="24">
        <v>19.170000000000002</v>
      </c>
      <c r="F8" s="24">
        <f>+E8*D8</f>
        <v>383.40000000000003</v>
      </c>
    </row>
    <row r="9" spans="1:6" x14ac:dyDescent="0.2">
      <c r="A9" s="4" t="s">
        <v>19</v>
      </c>
      <c r="B9" s="5" t="s">
        <v>24</v>
      </c>
      <c r="C9" s="5" t="s">
        <v>22</v>
      </c>
      <c r="D9" s="5">
        <f>1*(3+1)</f>
        <v>4</v>
      </c>
      <c r="E9" s="24">
        <v>18.53</v>
      </c>
      <c r="F9" s="24">
        <f>+E9*D9</f>
        <v>74.12</v>
      </c>
    </row>
    <row r="10" spans="1:6" x14ac:dyDescent="0.2">
      <c r="A10" s="4" t="s">
        <v>27</v>
      </c>
      <c r="B10" s="5" t="s">
        <v>25</v>
      </c>
      <c r="C10" s="5" t="s">
        <v>21</v>
      </c>
      <c r="D10" s="5">
        <v>80</v>
      </c>
      <c r="E10" s="24">
        <v>1.02</v>
      </c>
      <c r="F10" s="24">
        <f>+E10*D10*8</f>
        <v>652.79999999999995</v>
      </c>
    </row>
    <row r="11" spans="1:6" x14ac:dyDescent="0.2">
      <c r="A11" s="30" t="s">
        <v>10</v>
      </c>
      <c r="B11" s="5" t="s">
        <v>11</v>
      </c>
      <c r="C11" s="5" t="s">
        <v>12</v>
      </c>
      <c r="D11" s="8"/>
      <c r="E11" s="24">
        <v>191.73</v>
      </c>
      <c r="F11" s="24">
        <f t="shared" ref="F11:F19" si="0">+E11*D11</f>
        <v>0</v>
      </c>
    </row>
    <row r="12" spans="1:6" x14ac:dyDescent="0.2">
      <c r="A12" s="32"/>
      <c r="B12" s="5" t="s">
        <v>13</v>
      </c>
      <c r="C12" s="5" t="s">
        <v>12</v>
      </c>
      <c r="D12" s="8"/>
      <c r="E12" s="24">
        <v>287.60000000000002</v>
      </c>
      <c r="F12" s="24">
        <f t="shared" si="0"/>
        <v>0</v>
      </c>
    </row>
    <row r="13" spans="1:6" x14ac:dyDescent="0.2">
      <c r="A13" s="32"/>
      <c r="B13" s="5" t="s">
        <v>14</v>
      </c>
      <c r="C13" s="5" t="s">
        <v>12</v>
      </c>
      <c r="D13" s="8"/>
      <c r="E13" s="24">
        <v>383.47</v>
      </c>
      <c r="F13" s="24">
        <f t="shared" si="0"/>
        <v>0</v>
      </c>
    </row>
    <row r="14" spans="1:6" x14ac:dyDescent="0.2">
      <c r="A14" s="32"/>
      <c r="B14" s="5" t="s">
        <v>15</v>
      </c>
      <c r="C14" s="5" t="s">
        <v>12</v>
      </c>
      <c r="D14" s="8"/>
      <c r="E14" s="24">
        <v>511.29</v>
      </c>
      <c r="F14" s="24">
        <f t="shared" si="0"/>
        <v>0</v>
      </c>
    </row>
    <row r="15" spans="1:6" ht="14.25" x14ac:dyDescent="0.2">
      <c r="A15" s="36" t="s">
        <v>16</v>
      </c>
      <c r="B15" s="5" t="s">
        <v>7</v>
      </c>
      <c r="C15" s="5" t="s">
        <v>26</v>
      </c>
      <c r="D15" s="8"/>
      <c r="E15" s="24">
        <v>2.88</v>
      </c>
      <c r="F15" s="24">
        <f t="shared" si="0"/>
        <v>0</v>
      </c>
    </row>
    <row r="16" spans="1:6" ht="14.25" x14ac:dyDescent="0.2">
      <c r="A16" s="36"/>
      <c r="B16" s="5" t="s">
        <v>8</v>
      </c>
      <c r="C16" s="5" t="s">
        <v>26</v>
      </c>
      <c r="D16" s="8"/>
      <c r="E16" s="24">
        <v>3.83</v>
      </c>
      <c r="F16" s="24">
        <f t="shared" si="0"/>
        <v>0</v>
      </c>
    </row>
    <row r="17" spans="1:6" ht="14.25" x14ac:dyDescent="0.2">
      <c r="A17" s="36"/>
      <c r="B17" s="5" t="s">
        <v>9</v>
      </c>
      <c r="C17" s="5" t="s">
        <v>26</v>
      </c>
      <c r="D17" s="8"/>
      <c r="E17" s="24">
        <v>5.75</v>
      </c>
      <c r="F17" s="24">
        <f t="shared" si="0"/>
        <v>0</v>
      </c>
    </row>
    <row r="18" spans="1:6" x14ac:dyDescent="0.2">
      <c r="A18" s="10" t="s">
        <v>17</v>
      </c>
      <c r="B18" s="9"/>
      <c r="C18" s="5" t="s">
        <v>12</v>
      </c>
      <c r="D18" s="8"/>
      <c r="E18" s="24">
        <v>639.12</v>
      </c>
      <c r="F18" s="24">
        <f t="shared" si="0"/>
        <v>0</v>
      </c>
    </row>
    <row r="19" spans="1:6" x14ac:dyDescent="0.2">
      <c r="A19" s="10" t="s">
        <v>18</v>
      </c>
      <c r="B19" s="9"/>
      <c r="C19" s="5" t="s">
        <v>12</v>
      </c>
      <c r="D19" s="8"/>
      <c r="E19" s="24">
        <v>2684.29</v>
      </c>
      <c r="F19" s="24">
        <f t="shared" si="0"/>
        <v>0</v>
      </c>
    </row>
    <row r="20" spans="1:6" x14ac:dyDescent="0.2">
      <c r="E20"/>
      <c r="F20"/>
    </row>
    <row r="21" spans="1:6" x14ac:dyDescent="0.2">
      <c r="E21"/>
      <c r="F21"/>
    </row>
    <row r="23" spans="1:6" x14ac:dyDescent="0.2">
      <c r="A23" s="14" t="s">
        <v>29</v>
      </c>
    </row>
    <row r="24" spans="1:6" x14ac:dyDescent="0.2">
      <c r="A24" s="4" t="s">
        <v>19</v>
      </c>
      <c r="B24" s="5" t="s">
        <v>20</v>
      </c>
      <c r="C24" s="5" t="s">
        <v>22</v>
      </c>
      <c r="D24" s="5">
        <f>3</f>
        <v>3</v>
      </c>
      <c r="E24" s="24">
        <v>17.260000000000002</v>
      </c>
      <c r="F24" s="24">
        <f>+E24*D24</f>
        <v>51.78</v>
      </c>
    </row>
    <row r="25" spans="1:6" x14ac:dyDescent="0.2">
      <c r="A25" s="4" t="s">
        <v>19</v>
      </c>
      <c r="B25" s="5" t="s">
        <v>23</v>
      </c>
      <c r="C25" s="5" t="s">
        <v>22</v>
      </c>
      <c r="D25" s="5">
        <f>5</f>
        <v>5</v>
      </c>
      <c r="E25" s="24">
        <v>17.260000000000002</v>
      </c>
      <c r="F25" s="24">
        <f>+E25*D25</f>
        <v>86.300000000000011</v>
      </c>
    </row>
    <row r="26" spans="1:6" x14ac:dyDescent="0.2">
      <c r="A26" s="4" t="s">
        <v>30</v>
      </c>
      <c r="B26" s="5"/>
      <c r="C26" s="5"/>
      <c r="D26" s="5">
        <v>40</v>
      </c>
      <c r="E26" s="24">
        <v>0.96</v>
      </c>
      <c r="F26" s="24">
        <f>+E26*D26*2</f>
        <v>76.8</v>
      </c>
    </row>
    <row r="27" spans="1:6" x14ac:dyDescent="0.2">
      <c r="A27" s="4" t="s">
        <v>32</v>
      </c>
      <c r="B27" s="5"/>
      <c r="C27" s="5" t="s">
        <v>6</v>
      </c>
      <c r="D27" s="5">
        <v>30</v>
      </c>
      <c r="E27" s="24">
        <v>1.92</v>
      </c>
      <c r="F27" s="24">
        <f>+E27*D27</f>
        <v>57.599999999999994</v>
      </c>
    </row>
    <row r="28" spans="1:6" x14ac:dyDescent="0.2">
      <c r="A28" s="4" t="s">
        <v>31</v>
      </c>
      <c r="B28" s="5" t="s">
        <v>14</v>
      </c>
      <c r="C28" s="5" t="s">
        <v>12</v>
      </c>
      <c r="D28" s="5">
        <v>0.1</v>
      </c>
      <c r="E28" s="24">
        <v>383.47</v>
      </c>
      <c r="F28" s="24">
        <f>+E28*D28</f>
        <v>38.347000000000001</v>
      </c>
    </row>
    <row r="30" spans="1:6" x14ac:dyDescent="0.2">
      <c r="F30" s="3">
        <f>SUM(F24:F29)</f>
        <v>310.827</v>
      </c>
    </row>
  </sheetData>
  <mergeCells count="2">
    <mergeCell ref="A11:A14"/>
    <mergeCell ref="A15:A1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lisa1</vt:lpstr>
      <vt:lpstr>arvutused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Rainerl</dc:creator>
  <cp:lastModifiedBy>Tanel Täheste</cp:lastModifiedBy>
  <cp:lastPrinted>2023-07-14T06:19:08Z</cp:lastPrinted>
  <dcterms:created xsi:type="dcterms:W3CDTF">2010-05-19T06:57:42Z</dcterms:created>
  <dcterms:modified xsi:type="dcterms:W3CDTF">2026-03-02T11:16:38Z</dcterms:modified>
</cp:coreProperties>
</file>